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7 МПА от 01.09.2023 (изменения август)\"/>
    </mc:Choice>
  </mc:AlternateContent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1'!$A$1:$F$111</definedName>
  </definedNames>
  <calcPr calcId="162913"/>
</workbook>
</file>

<file path=xl/calcChain.xml><?xml version="1.0" encoding="utf-8"?>
<calcChain xmlns="http://schemas.openxmlformats.org/spreadsheetml/2006/main">
  <c r="C70" i="3" l="1"/>
  <c r="D106" i="3" l="1"/>
  <c r="E106" i="3"/>
  <c r="C106" i="3"/>
  <c r="D70" i="3" l="1"/>
  <c r="E70" i="3"/>
  <c r="C62" i="3"/>
  <c r="D51" i="3" l="1"/>
  <c r="E51" i="3"/>
  <c r="C51" i="3"/>
  <c r="E60" i="3" l="1"/>
  <c r="D60" i="3"/>
  <c r="C60" i="3"/>
  <c r="D83" i="3" l="1"/>
  <c r="D82" i="3" s="1"/>
  <c r="D62" i="3" l="1"/>
  <c r="D59" i="3" s="1"/>
  <c r="E62" i="3"/>
  <c r="D28" i="3" l="1"/>
  <c r="E28" i="3"/>
  <c r="C28" i="3"/>
  <c r="D35" i="3" l="1"/>
  <c r="E35" i="3"/>
  <c r="C35" i="3"/>
  <c r="C83" i="3" l="1"/>
  <c r="C82" i="3" s="1"/>
  <c r="C59" i="3" s="1"/>
  <c r="E55" i="3" l="1"/>
  <c r="D55" i="3"/>
  <c r="E48" i="3"/>
  <c r="D48" i="3"/>
  <c r="E44" i="3"/>
  <c r="D44" i="3"/>
  <c r="E37" i="3"/>
  <c r="D39" i="3"/>
  <c r="D37" i="3" s="1"/>
  <c r="E32" i="3"/>
  <c r="D32" i="3"/>
  <c r="E26" i="3"/>
  <c r="D26" i="3"/>
  <c r="E24" i="3"/>
  <c r="D24" i="3"/>
  <c r="E83" i="3"/>
  <c r="E82" i="3" s="1"/>
  <c r="E59" i="3" s="1"/>
  <c r="E58" i="3" l="1"/>
  <c r="D58" i="3"/>
  <c r="E23" i="3"/>
  <c r="D23" i="3"/>
  <c r="D110" i="3" l="1"/>
  <c r="C58" i="3"/>
  <c r="C55" i="3"/>
  <c r="C48" i="3"/>
  <c r="C44" i="3"/>
  <c r="C39" i="3"/>
  <c r="C37" i="3" s="1"/>
  <c r="C32" i="3"/>
  <c r="C26" i="3"/>
  <c r="C24" i="3"/>
  <c r="C23" i="3" l="1"/>
  <c r="E110" i="3"/>
  <c r="C110" i="3" l="1"/>
</calcChain>
</file>

<file path=xl/sharedStrings.xml><?xml version="1.0" encoding="utf-8"?>
<sst xmlns="http://schemas.openxmlformats.org/spreadsheetml/2006/main" count="163" uniqueCount="158">
  <si>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</si>
  <si>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</si>
  <si>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</si>
  <si>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</si>
  <si>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</si>
  <si>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</si>
  <si>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</si>
  <si>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</si>
  <si>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</si>
  <si>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</si>
  <si>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</si>
  <si>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</si>
  <si>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</si>
  <si>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</si>
  <si>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</si>
  <si>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</si>
  <si>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</si>
  <si>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</si>
  <si>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</si>
  <si>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</si>
  <si>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</si>
  <si>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</si>
  <si>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</si>
  <si>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</si>
  <si>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</si>
  <si>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</si>
  <si>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</si>
  <si>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</si>
  <si>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</si>
  <si>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</si>
  <si>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</si>
  <si>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</si>
  <si>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</si>
  <si>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</si>
  <si>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</si>
  <si>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</si>
  <si>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</si>
  <si>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</si>
  <si>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</si>
  <si>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</si>
  <si>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</si>
  <si>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</si>
  <si>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</si>
  <si>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</si>
  <si>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</si>
  <si>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</si>
  <si>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</si>
  <si>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</si>
  <si>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</si>
  <si>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</si>
  <si>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</si>
  <si>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</si>
  <si>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</si>
  <si>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</si>
  <si>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</si>
  <si>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</si>
  <si>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</si>
  <si>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</si>
  <si>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</si>
  <si>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</si>
  <si>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</si>
  <si>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</si>
  <si>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</si>
  <si>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</si>
  <si>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</si>
  <si>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</si>
  <si>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</si>
  <si>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</si>
  <si>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</si>
  <si>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</si>
  <si>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</si>
  <si>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</si>
  <si>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</si>
  <si>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</si>
  <si>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</si>
  <si>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</si>
  <si>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</si>
  <si>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</si>
  <si>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</si>
  <si>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</si>
  <si>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</si>
  <si>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</si>
  <si>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</si>
  <si>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</si>
  <si>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</si>
  <si>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</si>
  <si>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</si>
  <si>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</si>
  <si>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</si>
  <si>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</si>
  <si>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</si>
  <si>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</si>
  <si>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</si>
  <si>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</si>
  <si>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</si>
  <si>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</si>
  <si>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</si>
  <si>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</si>
  <si>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</si>
  <si>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</si>
  <si>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</si>
  <si>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</si>
  <si>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</si>
  <si>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</si>
  <si>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</si>
  <si>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</si>
  <si>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</si>
  <si>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</si>
  <si>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</si>
  <si>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</si>
  <si>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</si>
  <si>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</si>
  <si>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</si>
  <si>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</si>
  <si>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</si>
  <si>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</si>
  <si>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</si>
  <si>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</si>
  <si>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</si>
  <si>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</si>
  <si>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</si>
  <si>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</si>
  <si>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</si>
  <si>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</si>
  <si>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</si>
  <si>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</si>
  <si>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</si>
  <si>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</si>
  <si>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</si>
  <si>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</si>
  <si>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</si>
  <si>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</si>
  <si>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</si>
  <si>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</si>
  <si>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</si>
  <si>
    <t>Субсидии на капитальный ремонт зданий и благоустройство территорий дошкольных образовательных организаций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</si>
  <si>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</si>
  <si>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</si>
  <si>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</si>
  <si>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Дотации бюджетам бюджетной системы Российской Федерации
</t>
  </si>
  <si>
    <t>2 02 10000 00 0000 150</t>
  </si>
  <si>
    <t xml:space="preserve">Дотации бюджетам муниципальных округов на поддержку мер по обеспечению сбалансированности бюджетов
</t>
  </si>
  <si>
    <t>2 02 15002 14 0000 150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</si>
  <si>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</si>
  <si>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</si>
  <si>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</si>
  <si>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</si>
  <si>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</si>
  <si>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
1 14 06000 00 0000 430
</t>
  </si>
  <si>
    <t xml:space="preserve">Доходы от продажи земельных участков, находящихся в государственной и муниципальной собственности
</t>
  </si>
  <si>
    <t>Субсидии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</si>
  <si>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</si>
  <si>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бюджета</t>
  </si>
  <si>
    <t>2 02 49999 14 0000 150</t>
  </si>
  <si>
    <t>Прочие межбюджетные трансферты, передаваемые бюджетам муниципальных округов</t>
  </si>
  <si>
    <t>Субсидии на реализацию проектов инициативного бюджетирования по направлению "Твой проект"</t>
  </si>
  <si>
    <t xml:space="preserve">Субсидии на ликвидацию последствий чрезвычайной ситуации на объектах жилищно-коммунального хозяйства Пограничного муниципального округа </t>
  </si>
  <si>
    <t>от 01.09.2023 № 187-МПА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</si>
</sst>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2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/>
    <xf numFmtId="4" fontId="0" fillId="2" borderId="0" xfId="0" applyNumberForma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/>
    <xf numFmtId="4" fontId="0" fillId="2" borderId="0" xfId="0" applyNumberFormat="1" applyFill="1"/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6" fillId="0" borderId="0" xfId="0" applyNumberFormat="1" applyFont="1"/>
    <xf numFmtId="0" fontId="0" fillId="2" borderId="0" xfId="0" applyFill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14" fillId="2" borderId="0" xfId="0" applyNumberFormat="1" applyFont="1" applyFill="1"/>
    <xf numFmtId="4" fontId="15" fillId="0" borderId="0" xfId="0" applyNumberFormat="1" applyFont="1"/>
    <xf numFmtId="4" fontId="16" fillId="2" borderId="9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wrapText="1"/>
    </xf>
    <xf numFmtId="4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0" borderId="0" xfId="0"/>
    <xf numFmtId="0" fontId="17" fillId="2" borderId="0" xfId="0" applyFont="1" applyFill="1" applyAlignment="1">
      <alignment horizontal="right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2" fillId="0" borderId="5" xfId="0" applyFont="1" applyBorder="1" applyAlignment="1">
      <alignment wrapText="1"/>
    </xf>
    <xf numFmtId="0" fontId="8" fillId="0" borderId="2" xfId="0" applyFont="1" applyBorder="1"/>
    <xf numFmtId="0" fontId="0" fillId="0" borderId="8" xfId="0" applyBorder="1"/>
    <xf numFmtId="0" fontId="4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4" fontId="4" fillId="2" borderId="2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/>
    <xf numFmtId="0" fontId="1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tabSelected="1" view="pageBreakPreview" topLeftCell="A61" zoomScale="60" zoomScaleNormal="90" workbookViewId="0">
      <selection activeCell="A63" sqref="A63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7.140625" customWidth="1"/>
  </cols>
  <sheetData>
    <row r="2" spans="2:5" x14ac:dyDescent="0.25">
      <c r="B2" s="112" t="s">
        <v>133</v>
      </c>
      <c r="C2" s="112"/>
      <c r="D2" s="112"/>
      <c r="E2" s="112"/>
    </row>
    <row r="3" spans="2:5" x14ac:dyDescent="0.25">
      <c r="B3" s="112" t="s">
        <v>107</v>
      </c>
      <c r="C3" s="112"/>
      <c r="D3" s="112"/>
      <c r="E3" s="112"/>
    </row>
    <row r="4" spans="2:5" x14ac:dyDescent="0.25">
      <c r="B4" s="112" t="s">
        <v>26</v>
      </c>
      <c r="C4" s="112"/>
      <c r="D4" s="112"/>
      <c r="E4" s="112"/>
    </row>
    <row r="5" spans="2:5" x14ac:dyDescent="0.25">
      <c r="B5" s="113" t="s">
        <v>157</v>
      </c>
      <c r="C5" s="112"/>
      <c r="D5" s="112"/>
      <c r="E5" s="112"/>
    </row>
    <row r="6" spans="2:5" s="91" customFormat="1" x14ac:dyDescent="0.25">
      <c r="B6" s="92"/>
      <c r="C6" s="90"/>
      <c r="D6" s="90"/>
      <c r="E6" s="90"/>
    </row>
    <row r="8" spans="2:5" x14ac:dyDescent="0.25">
      <c r="B8" s="112" t="s">
        <v>133</v>
      </c>
      <c r="C8" s="112"/>
      <c r="D8" s="112"/>
      <c r="E8" s="112"/>
    </row>
    <row r="9" spans="2:5" x14ac:dyDescent="0.25">
      <c r="B9" s="112" t="s">
        <v>107</v>
      </c>
      <c r="C9" s="112"/>
      <c r="D9" s="112"/>
      <c r="E9" s="112"/>
    </row>
    <row r="10" spans="2:5" x14ac:dyDescent="0.25">
      <c r="B10" s="112" t="s">
        <v>26</v>
      </c>
      <c r="C10" s="112"/>
      <c r="D10" s="112"/>
      <c r="E10" s="112"/>
    </row>
    <row r="11" spans="2:5" x14ac:dyDescent="0.25">
      <c r="B11" s="112" t="s">
        <v>134</v>
      </c>
      <c r="C11" s="112"/>
      <c r="D11" s="112"/>
      <c r="E11" s="112"/>
    </row>
    <row r="12" spans="2:5" x14ac:dyDescent="0.25">
      <c r="D12" s="17"/>
    </row>
    <row r="13" spans="2:5" x14ac:dyDescent="0.25">
      <c r="D13" s="17"/>
    </row>
    <row r="14" spans="2:5" x14ac:dyDescent="0.25">
      <c r="D14" s="17"/>
    </row>
    <row r="16" spans="2:5" ht="16.5" x14ac:dyDescent="0.25">
      <c r="B16" s="116" t="s">
        <v>0</v>
      </c>
      <c r="C16" s="116"/>
      <c r="D16" s="116"/>
    </row>
    <row r="17" spans="1:11" ht="16.5" x14ac:dyDescent="0.25">
      <c r="B17" s="116" t="s">
        <v>125</v>
      </c>
      <c r="C17" s="116"/>
      <c r="D17" s="116"/>
      <c r="E17" s="116"/>
    </row>
    <row r="18" spans="1:11" ht="16.5" x14ac:dyDescent="0.25">
      <c r="B18" s="116" t="s">
        <v>132</v>
      </c>
      <c r="C18" s="116"/>
      <c r="D18" s="116"/>
      <c r="E18" s="116"/>
    </row>
    <row r="19" spans="1:11" ht="16.5" x14ac:dyDescent="0.25">
      <c r="B19" s="106"/>
      <c r="C19" s="106"/>
      <c r="D19" s="106"/>
    </row>
    <row r="20" spans="1:11" ht="49.5" customHeight="1" x14ac:dyDescent="0.25">
      <c r="A20" s="103" t="s">
        <v>92</v>
      </c>
      <c r="B20" s="105" t="s">
        <v>1</v>
      </c>
      <c r="C20" s="107" t="s">
        <v>2</v>
      </c>
      <c r="D20" s="108"/>
      <c r="E20" s="109"/>
    </row>
    <row r="21" spans="1:11" ht="49.5" customHeight="1" x14ac:dyDescent="0.25">
      <c r="A21" s="104"/>
      <c r="B21" s="105"/>
      <c r="C21" s="50">
        <v>2023</v>
      </c>
      <c r="D21" s="50">
        <v>2024</v>
      </c>
      <c r="E21" s="51" t="s">
        <v>126</v>
      </c>
    </row>
    <row r="22" spans="1:11" x14ac:dyDescent="0.25">
      <c r="A22" s="29">
        <v>1</v>
      </c>
      <c r="B22" s="12">
        <v>2</v>
      </c>
      <c r="C22" s="21">
        <v>4</v>
      </c>
      <c r="D22" s="21">
        <v>4</v>
      </c>
      <c r="E22" s="12">
        <v>5</v>
      </c>
    </row>
    <row r="23" spans="1:11" ht="33.75" customHeight="1" x14ac:dyDescent="0.25">
      <c r="A23" s="30" t="s">
        <v>50</v>
      </c>
      <c r="B23" s="74" t="s">
        <v>3</v>
      </c>
      <c r="C23" s="22">
        <f>C24+C26+C28+C32+C35+C37+C44+C48+C54+C55+C51</f>
        <v>438680990</v>
      </c>
      <c r="D23" s="22">
        <f>D24+D26+D28+D32+D35+D37+D44+D48+D54+D55</f>
        <v>400219230</v>
      </c>
      <c r="E23" s="9">
        <f>E24+E26+E28+E32+E35+E37+E44+E48+E54+E55</f>
        <v>400519230</v>
      </c>
      <c r="F23" s="75"/>
    </row>
    <row r="24" spans="1:11" ht="23.25" customHeight="1" x14ac:dyDescent="0.25">
      <c r="A24" s="4" t="s">
        <v>51</v>
      </c>
      <c r="B24" s="73" t="s">
        <v>4</v>
      </c>
      <c r="C24" s="23">
        <f>C25</f>
        <v>383951101</v>
      </c>
      <c r="D24" s="23">
        <f>D25</f>
        <v>350665000</v>
      </c>
      <c r="E24" s="27">
        <f>E25</f>
        <v>350665000</v>
      </c>
    </row>
    <row r="25" spans="1:11" ht="27" customHeight="1" x14ac:dyDescent="0.25">
      <c r="A25" s="8" t="s">
        <v>52</v>
      </c>
      <c r="B25" s="8" t="s">
        <v>5</v>
      </c>
      <c r="C25" s="24">
        <v>383951101</v>
      </c>
      <c r="D25" s="24">
        <v>350665000</v>
      </c>
      <c r="E25" s="10">
        <v>350665000</v>
      </c>
      <c r="F25" s="89"/>
    </row>
    <row r="26" spans="1:11" ht="69" customHeight="1" x14ac:dyDescent="0.25">
      <c r="A26" s="4" t="s">
        <v>53</v>
      </c>
      <c r="B26" s="72" t="s">
        <v>18</v>
      </c>
      <c r="C26" s="25">
        <f>C27</f>
        <v>10176710</v>
      </c>
      <c r="D26" s="25">
        <f>D27</f>
        <v>10963230</v>
      </c>
      <c r="E26" s="18">
        <f>E27</f>
        <v>10963230</v>
      </c>
    </row>
    <row r="27" spans="1:11" ht="60" customHeight="1" x14ac:dyDescent="0.25">
      <c r="A27" s="8" t="s">
        <v>54</v>
      </c>
      <c r="B27" s="14" t="s">
        <v>19</v>
      </c>
      <c r="C27" s="24">
        <v>10176710</v>
      </c>
      <c r="D27" s="24">
        <v>10963230</v>
      </c>
      <c r="E27" s="10">
        <v>10963230</v>
      </c>
      <c r="F27" s="110"/>
      <c r="G27" s="111"/>
      <c r="H27" s="111"/>
      <c r="I27" s="111"/>
      <c r="J27" s="111"/>
    </row>
    <row r="28" spans="1:11" ht="35.25" customHeight="1" x14ac:dyDescent="0.25">
      <c r="A28" s="15" t="s">
        <v>55</v>
      </c>
      <c r="B28" s="71" t="s">
        <v>6</v>
      </c>
      <c r="C28" s="25">
        <f>C30+C31+C29</f>
        <v>5303000</v>
      </c>
      <c r="D28" s="25">
        <f t="shared" ref="D28:E28" si="0">D30+D31+D29</f>
        <v>8104000</v>
      </c>
      <c r="E28" s="18">
        <f t="shared" si="0"/>
        <v>8314000</v>
      </c>
    </row>
    <row r="29" spans="1:11" ht="55.5" customHeight="1" x14ac:dyDescent="0.25">
      <c r="A29" s="8" t="s">
        <v>56</v>
      </c>
      <c r="B29" s="8" t="s">
        <v>27</v>
      </c>
      <c r="C29" s="24">
        <v>693000</v>
      </c>
      <c r="D29" s="24">
        <v>712000</v>
      </c>
      <c r="E29" s="10">
        <v>732000</v>
      </c>
      <c r="F29" s="114"/>
      <c r="G29" s="115"/>
      <c r="H29" s="115"/>
      <c r="I29" s="115"/>
      <c r="J29" s="115"/>
      <c r="K29" s="115"/>
    </row>
    <row r="30" spans="1:11" ht="31.5" customHeight="1" x14ac:dyDescent="0.25">
      <c r="A30" s="28" t="s">
        <v>57</v>
      </c>
      <c r="B30" s="7" t="s">
        <v>7</v>
      </c>
      <c r="C30" s="24">
        <v>165000</v>
      </c>
      <c r="D30" s="24">
        <v>2822000</v>
      </c>
      <c r="E30" s="10">
        <v>2884000</v>
      </c>
      <c r="F30" s="88"/>
      <c r="G30" s="39"/>
      <c r="H30" s="39"/>
      <c r="I30" s="39"/>
      <c r="J30" s="39"/>
    </row>
    <row r="31" spans="1:11" ht="54.75" customHeight="1" x14ac:dyDescent="0.25">
      <c r="A31" s="7" t="s">
        <v>58</v>
      </c>
      <c r="B31" s="7" t="s">
        <v>28</v>
      </c>
      <c r="C31" s="24">
        <v>4445000</v>
      </c>
      <c r="D31" s="24">
        <v>4570000</v>
      </c>
      <c r="E31" s="10">
        <v>4698000</v>
      </c>
    </row>
    <row r="32" spans="1:11" ht="22.5" customHeight="1" x14ac:dyDescent="0.25">
      <c r="A32" s="5" t="s">
        <v>59</v>
      </c>
      <c r="B32" s="5" t="s">
        <v>24</v>
      </c>
      <c r="C32" s="22">
        <f>C33+C34</f>
        <v>10613000</v>
      </c>
      <c r="D32" s="22">
        <f>D33+D34</f>
        <v>11787000</v>
      </c>
      <c r="E32" s="9">
        <f>E33+E34</f>
        <v>11787000</v>
      </c>
    </row>
    <row r="33" spans="1:11" ht="33.75" customHeight="1" x14ac:dyDescent="0.25">
      <c r="A33" s="7" t="s">
        <v>60</v>
      </c>
      <c r="B33" s="7" t="s">
        <v>29</v>
      </c>
      <c r="C33" s="24">
        <v>2634000</v>
      </c>
      <c r="D33" s="24">
        <v>2792000</v>
      </c>
      <c r="E33" s="10">
        <v>2792000</v>
      </c>
      <c r="F33" s="96"/>
      <c r="G33" s="94"/>
      <c r="H33" s="94"/>
      <c r="I33" s="94"/>
      <c r="J33" s="94"/>
      <c r="K33" s="94"/>
    </row>
    <row r="34" spans="1:11" ht="30.75" customHeight="1" x14ac:dyDescent="0.25">
      <c r="A34" s="7" t="s">
        <v>61</v>
      </c>
      <c r="B34" s="7" t="s">
        <v>25</v>
      </c>
      <c r="C34" s="10">
        <v>7979000</v>
      </c>
      <c r="D34" s="10">
        <v>8995000</v>
      </c>
      <c r="E34" s="10">
        <v>8995000</v>
      </c>
      <c r="F34" s="84"/>
    </row>
    <row r="35" spans="1:11" ht="21" customHeight="1" x14ac:dyDescent="0.25">
      <c r="A35" s="15" t="s">
        <v>62</v>
      </c>
      <c r="B35" s="15" t="s">
        <v>8</v>
      </c>
      <c r="C35" s="25">
        <f>C36</f>
        <v>2000000</v>
      </c>
      <c r="D35" s="25">
        <f t="shared" ref="D35:E35" si="1">D36</f>
        <v>2000000</v>
      </c>
      <c r="E35" s="18">
        <f t="shared" si="1"/>
        <v>2000000</v>
      </c>
    </row>
    <row r="36" spans="1:11" ht="54.75" customHeight="1" x14ac:dyDescent="0.25">
      <c r="A36" s="7" t="s">
        <v>63</v>
      </c>
      <c r="B36" s="2" t="s">
        <v>30</v>
      </c>
      <c r="C36" s="10">
        <v>2000000</v>
      </c>
      <c r="D36" s="10">
        <v>2000000</v>
      </c>
      <c r="E36" s="10">
        <v>2000000</v>
      </c>
    </row>
    <row r="37" spans="1:11" ht="95.25" customHeight="1" x14ac:dyDescent="0.25">
      <c r="A37" s="5" t="s">
        <v>64</v>
      </c>
      <c r="B37" s="5" t="s">
        <v>9</v>
      </c>
      <c r="C37" s="25">
        <f>C39+C38</f>
        <v>17140019</v>
      </c>
      <c r="D37" s="25">
        <f>D39</f>
        <v>12120000</v>
      </c>
      <c r="E37" s="18">
        <f>E39</f>
        <v>12120000</v>
      </c>
    </row>
    <row r="38" spans="1:11" ht="140.25" customHeight="1" x14ac:dyDescent="0.25">
      <c r="A38" s="7" t="s">
        <v>143</v>
      </c>
      <c r="B38" s="68" t="s">
        <v>144</v>
      </c>
      <c r="C38" s="24">
        <v>101439</v>
      </c>
      <c r="D38" s="24">
        <v>0</v>
      </c>
      <c r="E38" s="10">
        <v>0</v>
      </c>
      <c r="F38" s="84"/>
    </row>
    <row r="39" spans="1:11" ht="158.25" customHeight="1" x14ac:dyDescent="0.25">
      <c r="A39" s="7" t="s">
        <v>65</v>
      </c>
      <c r="B39" s="2" t="s">
        <v>10</v>
      </c>
      <c r="C39" s="10">
        <f t="shared" ref="C39:D39" si="2">C40+C41+C43+C42</f>
        <v>17038580</v>
      </c>
      <c r="D39" s="10">
        <f t="shared" si="2"/>
        <v>12120000</v>
      </c>
      <c r="E39" s="10">
        <v>12120000</v>
      </c>
    </row>
    <row r="40" spans="1:11" ht="105.75" customHeight="1" x14ac:dyDescent="0.25">
      <c r="A40" s="7" t="s">
        <v>66</v>
      </c>
      <c r="B40" s="2" t="s">
        <v>31</v>
      </c>
      <c r="C40" s="24">
        <v>8000000</v>
      </c>
      <c r="D40" s="24">
        <v>8000000</v>
      </c>
      <c r="E40" s="10">
        <v>8000000</v>
      </c>
    </row>
    <row r="41" spans="1:11" ht="140.25" customHeight="1" x14ac:dyDescent="0.25">
      <c r="A41" s="7" t="s">
        <v>67</v>
      </c>
      <c r="B41" s="2" t="s">
        <v>32</v>
      </c>
      <c r="C41" s="10">
        <v>4298860</v>
      </c>
      <c r="D41" s="10">
        <v>1400000</v>
      </c>
      <c r="E41" s="10">
        <v>1400000</v>
      </c>
      <c r="F41" s="84"/>
      <c r="G41" s="87"/>
    </row>
    <row r="42" spans="1:11" ht="154.5" customHeight="1" x14ac:dyDescent="0.25">
      <c r="A42" s="7" t="s">
        <v>121</v>
      </c>
      <c r="B42" s="2" t="s">
        <v>122</v>
      </c>
      <c r="C42" s="24">
        <v>120000</v>
      </c>
      <c r="D42" s="24">
        <v>120000</v>
      </c>
      <c r="E42" s="10">
        <v>120000</v>
      </c>
      <c r="F42" s="93"/>
      <c r="G42" s="94"/>
      <c r="H42" s="94"/>
      <c r="I42" s="94"/>
      <c r="J42" s="94"/>
    </row>
    <row r="43" spans="1:11" ht="79.5" customHeight="1" x14ac:dyDescent="0.25">
      <c r="A43" s="7" t="s">
        <v>68</v>
      </c>
      <c r="B43" s="2" t="s">
        <v>33</v>
      </c>
      <c r="C43" s="24">
        <v>4619720</v>
      </c>
      <c r="D43" s="24">
        <v>2600000</v>
      </c>
      <c r="E43" s="10">
        <v>2600000</v>
      </c>
      <c r="F43" s="86"/>
      <c r="G43" s="39"/>
      <c r="H43" s="39"/>
      <c r="I43" s="39"/>
      <c r="J43" s="39"/>
      <c r="K43" s="39"/>
    </row>
    <row r="44" spans="1:11" ht="36.75" customHeight="1" x14ac:dyDescent="0.25">
      <c r="A44" s="5" t="s">
        <v>69</v>
      </c>
      <c r="B44" s="15" t="s">
        <v>11</v>
      </c>
      <c r="C44" s="25">
        <f>C45</f>
        <v>160000</v>
      </c>
      <c r="D44" s="25">
        <f>D45</f>
        <v>150000</v>
      </c>
      <c r="E44" s="18">
        <f>E45</f>
        <v>150000</v>
      </c>
    </row>
    <row r="45" spans="1:11" ht="37.5" customHeight="1" x14ac:dyDescent="0.25">
      <c r="A45" s="7" t="s">
        <v>70</v>
      </c>
      <c r="B45" s="2" t="s">
        <v>12</v>
      </c>
      <c r="C45" s="10">
        <v>160000</v>
      </c>
      <c r="D45" s="10">
        <v>150000</v>
      </c>
      <c r="E45" s="10">
        <v>150000</v>
      </c>
      <c r="F45" s="84"/>
    </row>
    <row r="46" spans="1:11" ht="49.5" hidden="1" x14ac:dyDescent="0.25">
      <c r="A46" s="28" t="s">
        <v>71</v>
      </c>
      <c r="B46" s="3" t="s">
        <v>34</v>
      </c>
      <c r="C46" s="26"/>
      <c r="D46" s="26"/>
      <c r="E46" s="1"/>
    </row>
    <row r="47" spans="1:11" ht="82.5" hidden="1" x14ac:dyDescent="0.25">
      <c r="A47" s="28" t="s">
        <v>72</v>
      </c>
      <c r="B47" s="3" t="s">
        <v>35</v>
      </c>
      <c r="C47" s="26"/>
      <c r="D47" s="26"/>
      <c r="E47" s="1"/>
    </row>
    <row r="48" spans="1:11" ht="51.75" customHeight="1" x14ac:dyDescent="0.25">
      <c r="A48" s="5" t="s">
        <v>73</v>
      </c>
      <c r="B48" s="15" t="s">
        <v>20</v>
      </c>
      <c r="C48" s="25">
        <f>C49+C50</f>
        <v>4221750</v>
      </c>
      <c r="D48" s="25">
        <f>D49+D50</f>
        <v>4170000</v>
      </c>
      <c r="E48" s="18">
        <f>E49+E50</f>
        <v>4260000</v>
      </c>
    </row>
    <row r="49" spans="1:11" ht="37.5" customHeight="1" x14ac:dyDescent="0.25">
      <c r="A49" s="7" t="s">
        <v>74</v>
      </c>
      <c r="B49" s="16" t="s">
        <v>36</v>
      </c>
      <c r="C49" s="10">
        <v>1741750</v>
      </c>
      <c r="D49" s="10">
        <v>1600000</v>
      </c>
      <c r="E49" s="10">
        <v>1600000</v>
      </c>
      <c r="F49" s="89"/>
    </row>
    <row r="50" spans="1:11" ht="41.25" customHeight="1" x14ac:dyDescent="0.25">
      <c r="A50" s="7" t="s">
        <v>75</v>
      </c>
      <c r="B50" s="16" t="s">
        <v>37</v>
      </c>
      <c r="C50" s="24">
        <v>2480000</v>
      </c>
      <c r="D50" s="24">
        <v>2570000</v>
      </c>
      <c r="E50" s="10">
        <v>2660000</v>
      </c>
      <c r="F50" s="95"/>
      <c r="G50" s="94"/>
      <c r="H50" s="94"/>
      <c r="I50" s="94"/>
      <c r="J50" s="94"/>
      <c r="K50" s="94"/>
    </row>
    <row r="51" spans="1:11" ht="60" customHeight="1" x14ac:dyDescent="0.25">
      <c r="A51" s="5" t="s">
        <v>71</v>
      </c>
      <c r="B51" s="69" t="s">
        <v>145</v>
      </c>
      <c r="C51" s="25">
        <f>C52+C53</f>
        <v>4240930</v>
      </c>
      <c r="D51" s="25">
        <f t="shared" ref="D51:E51" si="3">D52+D53</f>
        <v>0</v>
      </c>
      <c r="E51" s="25">
        <f t="shared" si="3"/>
        <v>0</v>
      </c>
      <c r="F51" s="39"/>
      <c r="G51" s="39"/>
      <c r="H51" s="39"/>
      <c r="I51" s="39"/>
      <c r="J51" s="39"/>
      <c r="K51" s="39"/>
    </row>
    <row r="52" spans="1:11" ht="146.25" customHeight="1" x14ac:dyDescent="0.25">
      <c r="A52" s="7" t="s">
        <v>146</v>
      </c>
      <c r="B52" s="16" t="s">
        <v>147</v>
      </c>
      <c r="C52" s="24">
        <v>1438230</v>
      </c>
      <c r="D52" s="24">
        <v>0</v>
      </c>
      <c r="E52" s="10">
        <v>0</v>
      </c>
      <c r="F52" s="85"/>
      <c r="G52" s="39"/>
      <c r="H52" s="39"/>
      <c r="I52" s="39"/>
      <c r="J52" s="39"/>
      <c r="K52" s="39"/>
    </row>
    <row r="53" spans="1:11" ht="72" customHeight="1" x14ac:dyDescent="0.25">
      <c r="A53" s="7" t="s">
        <v>148</v>
      </c>
      <c r="B53" s="70" t="s">
        <v>149</v>
      </c>
      <c r="C53" s="24">
        <v>2802700</v>
      </c>
      <c r="D53" s="24">
        <v>0</v>
      </c>
      <c r="E53" s="10">
        <v>0</v>
      </c>
      <c r="F53" s="85"/>
      <c r="G53" s="39"/>
      <c r="H53" s="39"/>
      <c r="I53" s="39"/>
      <c r="J53" s="39"/>
      <c r="K53" s="39"/>
    </row>
    <row r="54" spans="1:11" ht="43.5" customHeight="1" x14ac:dyDescent="0.25">
      <c r="A54" s="5" t="s">
        <v>93</v>
      </c>
      <c r="B54" s="15" t="s">
        <v>13</v>
      </c>
      <c r="C54" s="18">
        <v>784480</v>
      </c>
      <c r="D54" s="18">
        <v>170000</v>
      </c>
      <c r="E54" s="18">
        <v>170000</v>
      </c>
      <c r="F54" s="84"/>
    </row>
    <row r="55" spans="1:11" ht="36.75" customHeight="1" x14ac:dyDescent="0.25">
      <c r="A55" s="13" t="s">
        <v>76</v>
      </c>
      <c r="B55" s="4" t="s">
        <v>38</v>
      </c>
      <c r="C55" s="25">
        <f>C56</f>
        <v>90000</v>
      </c>
      <c r="D55" s="25">
        <f>D56</f>
        <v>90000</v>
      </c>
      <c r="E55" s="18">
        <f>E56</f>
        <v>90000</v>
      </c>
    </row>
    <row r="56" spans="1:11" ht="36.75" customHeight="1" x14ac:dyDescent="0.25">
      <c r="A56" s="31" t="s">
        <v>77</v>
      </c>
      <c r="B56" s="8" t="s">
        <v>39</v>
      </c>
      <c r="C56" s="10">
        <v>90000</v>
      </c>
      <c r="D56" s="10">
        <v>90000</v>
      </c>
      <c r="E56" s="10">
        <v>90000</v>
      </c>
    </row>
    <row r="57" spans="1:11" ht="82.5" hidden="1" customHeight="1" x14ac:dyDescent="0.25">
      <c r="A57" s="4" t="s">
        <v>78</v>
      </c>
      <c r="D57" s="19">
        <v>0</v>
      </c>
      <c r="E57" s="19">
        <v>0</v>
      </c>
    </row>
    <row r="58" spans="1:11" ht="56.25" customHeight="1" x14ac:dyDescent="0.25">
      <c r="A58" s="5" t="s">
        <v>78</v>
      </c>
      <c r="B58" s="4" t="s">
        <v>14</v>
      </c>
      <c r="C58" s="22">
        <f>C59</f>
        <v>537360543.95000005</v>
      </c>
      <c r="D58" s="22">
        <f>D59</f>
        <v>451529978.18000001</v>
      </c>
      <c r="E58" s="9">
        <f>E59</f>
        <v>409180171.38999999</v>
      </c>
      <c r="F58" s="83"/>
    </row>
    <row r="59" spans="1:11" ht="73.5" customHeight="1" x14ac:dyDescent="0.25">
      <c r="A59" s="5" t="s">
        <v>79</v>
      </c>
      <c r="B59" s="31" t="s">
        <v>22</v>
      </c>
      <c r="C59" s="11">
        <f>C62+C82+C106+C60</f>
        <v>537360543.95000005</v>
      </c>
      <c r="D59" s="11">
        <f>D62+D82+D106+D60</f>
        <v>451529978.18000001</v>
      </c>
      <c r="E59" s="11">
        <f>E62+E82+E106+E60</f>
        <v>409180171.38999999</v>
      </c>
    </row>
    <row r="60" spans="1:11" ht="54" customHeight="1" x14ac:dyDescent="0.25">
      <c r="A60" s="7" t="s">
        <v>140</v>
      </c>
      <c r="B60" s="67" t="s">
        <v>139</v>
      </c>
      <c r="C60" s="11">
        <f>C61</f>
        <v>15128568.43</v>
      </c>
      <c r="D60" s="11">
        <f>D61</f>
        <v>0</v>
      </c>
      <c r="E60" s="11">
        <f>E61</f>
        <v>0</v>
      </c>
      <c r="F60" s="81"/>
    </row>
    <row r="61" spans="1:11" ht="66.75" customHeight="1" x14ac:dyDescent="0.25">
      <c r="A61" s="7" t="s">
        <v>142</v>
      </c>
      <c r="B61" s="6" t="s">
        <v>141</v>
      </c>
      <c r="C61" s="10">
        <v>15128568.43</v>
      </c>
      <c r="D61" s="10">
        <v>0</v>
      </c>
      <c r="E61" s="10">
        <v>0</v>
      </c>
      <c r="F61" s="79"/>
    </row>
    <row r="62" spans="1:11" ht="56.25" customHeight="1" x14ac:dyDescent="0.25">
      <c r="A62" s="33" t="s">
        <v>113</v>
      </c>
      <c r="B62" s="42" t="s">
        <v>114</v>
      </c>
      <c r="C62" s="40">
        <f>C64+C65+C66+C68+C70+C67+C69+C63</f>
        <v>206529914.29000002</v>
      </c>
      <c r="D62" s="40">
        <f>D64+D65+D66+D68+D70+D67+D69</f>
        <v>77161641.560000002</v>
      </c>
      <c r="E62" s="40">
        <f t="shared" ref="E62" si="4">E64+E65+E66+E68+E70+E67+E69</f>
        <v>16881185.32</v>
      </c>
      <c r="F62" s="81"/>
    </row>
    <row r="63" spans="1:11" ht="72.75" customHeight="1" x14ac:dyDescent="0.25">
      <c r="A63" s="33" t="s">
        <v>151</v>
      </c>
      <c r="B63" s="42" t="s">
        <v>152</v>
      </c>
      <c r="C63" s="55">
        <v>23841800</v>
      </c>
      <c r="D63" s="55">
        <v>0</v>
      </c>
      <c r="E63" s="40">
        <v>0</v>
      </c>
      <c r="F63" s="78"/>
    </row>
    <row r="64" spans="1:11" ht="69.75" customHeight="1" x14ac:dyDescent="0.25">
      <c r="A64" s="32" t="s">
        <v>80</v>
      </c>
      <c r="B64" s="36" t="s">
        <v>94</v>
      </c>
      <c r="C64" s="55">
        <v>6711506.4500000002</v>
      </c>
      <c r="D64" s="55">
        <v>0</v>
      </c>
      <c r="E64" s="40">
        <v>0</v>
      </c>
      <c r="F64" s="49"/>
    </row>
    <row r="65" spans="1:7" ht="141.75" customHeight="1" x14ac:dyDescent="0.25">
      <c r="A65" s="32" t="s">
        <v>103</v>
      </c>
      <c r="B65" s="36" t="s">
        <v>104</v>
      </c>
      <c r="C65" s="55">
        <v>0</v>
      </c>
      <c r="D65" s="55">
        <v>1821164.74</v>
      </c>
      <c r="E65" s="40">
        <v>0</v>
      </c>
      <c r="G65" s="39"/>
    </row>
    <row r="66" spans="1:7" ht="57.75" customHeight="1" x14ac:dyDescent="0.25">
      <c r="A66" s="34" t="s">
        <v>108</v>
      </c>
      <c r="B66" s="52" t="s">
        <v>109</v>
      </c>
      <c r="C66" s="55">
        <v>68843868.25</v>
      </c>
      <c r="D66" s="55">
        <v>25000000</v>
      </c>
      <c r="E66" s="40">
        <v>0</v>
      </c>
      <c r="F66" s="77"/>
      <c r="G66" s="49"/>
    </row>
    <row r="67" spans="1:7" ht="47.25" customHeight="1" x14ac:dyDescent="0.25">
      <c r="A67" s="34" t="s">
        <v>119</v>
      </c>
      <c r="B67" s="53" t="s">
        <v>120</v>
      </c>
      <c r="C67" s="55">
        <v>25793229.329999998</v>
      </c>
      <c r="D67" s="55">
        <v>25785000</v>
      </c>
      <c r="E67" s="40">
        <v>0</v>
      </c>
      <c r="F67" s="57"/>
    </row>
    <row r="68" spans="1:7" ht="68.25" customHeight="1" x14ac:dyDescent="0.25">
      <c r="A68" s="32" t="s">
        <v>81</v>
      </c>
      <c r="B68" s="36" t="s">
        <v>95</v>
      </c>
      <c r="C68" s="40">
        <v>6960350.6399999997</v>
      </c>
      <c r="D68" s="40">
        <v>7743181.6900000004</v>
      </c>
      <c r="E68" s="40">
        <v>0</v>
      </c>
      <c r="F68" s="56"/>
    </row>
    <row r="69" spans="1:7" ht="75" customHeight="1" x14ac:dyDescent="0.25">
      <c r="A69" s="32" t="s">
        <v>123</v>
      </c>
      <c r="B69" s="36" t="s">
        <v>124</v>
      </c>
      <c r="C69" s="40">
        <v>0</v>
      </c>
      <c r="D69" s="40">
        <v>2815876.19</v>
      </c>
      <c r="E69" s="40">
        <v>2884556.1</v>
      </c>
      <c r="F69" s="58"/>
    </row>
    <row r="70" spans="1:7" ht="42.75" customHeight="1" x14ac:dyDescent="0.25">
      <c r="A70" s="32" t="s">
        <v>82</v>
      </c>
      <c r="B70" s="43" t="s">
        <v>45</v>
      </c>
      <c r="C70" s="40">
        <f>SUM(C72:C81)</f>
        <v>74379159.620000005</v>
      </c>
      <c r="D70" s="40">
        <f>SUM(D72:D80)</f>
        <v>13996418.940000001</v>
      </c>
      <c r="E70" s="40">
        <f>SUM(E72:E80)</f>
        <v>13996629.220000001</v>
      </c>
      <c r="F70" s="59"/>
    </row>
    <row r="71" spans="1:7" ht="21" customHeight="1" x14ac:dyDescent="0.25">
      <c r="A71" s="32"/>
      <c r="B71" s="20" t="s">
        <v>21</v>
      </c>
      <c r="C71" s="55"/>
      <c r="D71" s="55"/>
      <c r="E71" s="60"/>
      <c r="F71" s="59"/>
    </row>
    <row r="72" spans="1:7" ht="78" customHeight="1" x14ac:dyDescent="0.25">
      <c r="A72" s="32"/>
      <c r="B72" s="20" t="s">
        <v>135</v>
      </c>
      <c r="C72" s="55">
        <v>2706164.2</v>
      </c>
      <c r="D72" s="55">
        <v>0</v>
      </c>
      <c r="E72" s="40">
        <v>0</v>
      </c>
      <c r="F72" s="61"/>
    </row>
    <row r="73" spans="1:7" ht="65.25" customHeight="1" x14ac:dyDescent="0.25">
      <c r="A73" s="32"/>
      <c r="B73" s="20" t="s">
        <v>155</v>
      </c>
      <c r="C73" s="55">
        <v>5222234.49</v>
      </c>
      <c r="D73" s="55">
        <v>0</v>
      </c>
      <c r="E73" s="40">
        <v>0</v>
      </c>
      <c r="F73" s="80"/>
    </row>
    <row r="74" spans="1:7" ht="57.75" customHeight="1" x14ac:dyDescent="0.25">
      <c r="A74" s="32"/>
      <c r="B74" s="20" t="s">
        <v>49</v>
      </c>
      <c r="C74" s="55">
        <v>168005</v>
      </c>
      <c r="D74" s="55">
        <v>168005</v>
      </c>
      <c r="E74" s="40">
        <v>168005</v>
      </c>
      <c r="F74" s="59"/>
    </row>
    <row r="75" spans="1:7" ht="50.25" customHeight="1" x14ac:dyDescent="0.25">
      <c r="A75" s="34"/>
      <c r="B75" s="20" t="s">
        <v>100</v>
      </c>
      <c r="C75" s="55">
        <v>112589.47</v>
      </c>
      <c r="D75" s="55">
        <v>99063.21</v>
      </c>
      <c r="E75" s="40">
        <v>99273.49</v>
      </c>
      <c r="F75" s="61"/>
    </row>
    <row r="76" spans="1:7" ht="76.5" customHeight="1" x14ac:dyDescent="0.25">
      <c r="A76" s="32"/>
      <c r="B76" s="20" t="s">
        <v>101</v>
      </c>
      <c r="C76" s="55">
        <v>1191645</v>
      </c>
      <c r="D76" s="55">
        <v>0</v>
      </c>
      <c r="E76" s="40">
        <v>0</v>
      </c>
      <c r="F76" s="59"/>
    </row>
    <row r="77" spans="1:7" ht="37.5" customHeight="1" x14ac:dyDescent="0.25">
      <c r="A77" s="33"/>
      <c r="B77" s="44" t="s">
        <v>96</v>
      </c>
      <c r="C77" s="55">
        <v>1900041.62</v>
      </c>
      <c r="D77" s="55">
        <v>0</v>
      </c>
      <c r="E77" s="40">
        <v>0</v>
      </c>
      <c r="F77" s="61"/>
    </row>
    <row r="78" spans="1:7" ht="57.75" customHeight="1" x14ac:dyDescent="0.25">
      <c r="A78" s="33"/>
      <c r="B78" s="43" t="s">
        <v>46</v>
      </c>
      <c r="C78" s="40">
        <v>6168932.1399999997</v>
      </c>
      <c r="D78" s="40">
        <v>13729350.73</v>
      </c>
      <c r="E78" s="40">
        <v>13729350.73</v>
      </c>
      <c r="F78" s="59"/>
    </row>
    <row r="79" spans="1:7" ht="70.5" customHeight="1" x14ac:dyDescent="0.25">
      <c r="A79" s="32"/>
      <c r="B79" s="43" t="s">
        <v>127</v>
      </c>
      <c r="C79" s="55">
        <v>14818350.5</v>
      </c>
      <c r="D79" s="55">
        <v>0</v>
      </c>
      <c r="E79" s="40">
        <v>0</v>
      </c>
      <c r="F79" s="62"/>
    </row>
    <row r="80" spans="1:7" ht="84" customHeight="1" x14ac:dyDescent="0.25">
      <c r="A80" s="32"/>
      <c r="B80" s="43" t="s">
        <v>150</v>
      </c>
      <c r="C80" s="55">
        <v>10000000</v>
      </c>
      <c r="D80" s="55">
        <v>0</v>
      </c>
      <c r="E80" s="40">
        <v>0</v>
      </c>
      <c r="F80" s="62"/>
    </row>
    <row r="81" spans="1:7" ht="74.25" customHeight="1" x14ac:dyDescent="0.25">
      <c r="A81" s="32"/>
      <c r="B81" s="20" t="s">
        <v>156</v>
      </c>
      <c r="C81" s="55">
        <v>32091197.199999999</v>
      </c>
      <c r="D81" s="55">
        <v>0</v>
      </c>
      <c r="E81" s="40">
        <v>0</v>
      </c>
      <c r="F81" s="62"/>
    </row>
    <row r="82" spans="1:7" ht="39.75" customHeight="1" x14ac:dyDescent="0.25">
      <c r="A82" s="32" t="s">
        <v>115</v>
      </c>
      <c r="B82" s="43" t="s">
        <v>116</v>
      </c>
      <c r="C82" s="40">
        <f>C83+C98+C99+C100+C101+C102+C103+C104+C105</f>
        <v>296235155.87</v>
      </c>
      <c r="D82" s="40">
        <f>D83+D98+D99+D100+D101+D102+D103+D104+D105</f>
        <v>353579199.42000002</v>
      </c>
      <c r="E82" s="40">
        <f t="shared" ref="E82" si="5">E83+E98+E99+E100+E101+E102+E103+E104+E105</f>
        <v>371470848.87</v>
      </c>
      <c r="F82" s="82"/>
    </row>
    <row r="83" spans="1:7" ht="73.5" customHeight="1" x14ac:dyDescent="0.25">
      <c r="A83" s="33" t="s">
        <v>83</v>
      </c>
      <c r="B83" s="14" t="s">
        <v>40</v>
      </c>
      <c r="C83" s="40">
        <f>SUM(C85:C97)</f>
        <v>273136873.87</v>
      </c>
      <c r="D83" s="40">
        <f>SUM(D85:D97)</f>
        <v>316813450.42000002</v>
      </c>
      <c r="E83" s="40">
        <f>SUM(E85:E97)</f>
        <v>334180097.87</v>
      </c>
      <c r="F83" s="59"/>
    </row>
    <row r="84" spans="1:7" ht="21" customHeight="1" x14ac:dyDescent="0.25">
      <c r="A84" s="45"/>
      <c r="B84" s="45" t="s">
        <v>15</v>
      </c>
      <c r="C84" s="55"/>
      <c r="D84" s="55"/>
      <c r="E84" s="60"/>
      <c r="F84" s="59"/>
    </row>
    <row r="85" spans="1:7" ht="73.5" customHeight="1" x14ac:dyDescent="0.25">
      <c r="A85" s="45"/>
      <c r="B85" s="45" t="s">
        <v>16</v>
      </c>
      <c r="C85" s="55">
        <v>1048062</v>
      </c>
      <c r="D85" s="55">
        <v>1084720</v>
      </c>
      <c r="E85" s="40">
        <v>1125509</v>
      </c>
      <c r="F85" s="61"/>
    </row>
    <row r="86" spans="1:7" ht="70.5" customHeight="1" x14ac:dyDescent="0.25">
      <c r="A86" s="45"/>
      <c r="B86" s="45" t="s">
        <v>129</v>
      </c>
      <c r="C86" s="55">
        <v>2053833</v>
      </c>
      <c r="D86" s="55">
        <v>2124542</v>
      </c>
      <c r="E86" s="40">
        <v>2203220</v>
      </c>
      <c r="F86" s="61"/>
    </row>
    <row r="87" spans="1:7" ht="123" customHeight="1" x14ac:dyDescent="0.25">
      <c r="A87" s="41"/>
      <c r="B87" s="45" t="s">
        <v>17</v>
      </c>
      <c r="C87" s="55">
        <v>16383.98</v>
      </c>
      <c r="D87" s="55">
        <v>16938.87</v>
      </c>
      <c r="E87" s="40">
        <v>17616.419999999998</v>
      </c>
      <c r="F87" s="76"/>
    </row>
    <row r="88" spans="1:7" ht="81.75" customHeight="1" x14ac:dyDescent="0.25">
      <c r="A88" s="41"/>
      <c r="B88" s="45" t="s">
        <v>131</v>
      </c>
      <c r="C88" s="40">
        <v>1176210.99</v>
      </c>
      <c r="D88" s="40">
        <v>1176210.99</v>
      </c>
      <c r="E88" s="40">
        <v>1176210.99</v>
      </c>
      <c r="F88" s="62"/>
    </row>
    <row r="89" spans="1:7" ht="94.5" customHeight="1" x14ac:dyDescent="0.25">
      <c r="A89" s="41"/>
      <c r="B89" s="45" t="s">
        <v>130</v>
      </c>
      <c r="C89" s="40">
        <v>22529872.93</v>
      </c>
      <c r="D89" s="40">
        <v>9633872.9299999997</v>
      </c>
      <c r="E89" s="40">
        <v>9633872.9299999997</v>
      </c>
      <c r="F89" s="61"/>
    </row>
    <row r="90" spans="1:7" ht="90" customHeight="1" x14ac:dyDescent="0.25">
      <c r="A90" s="41"/>
      <c r="B90" s="45" t="s">
        <v>128</v>
      </c>
      <c r="C90" s="40">
        <v>3387.08</v>
      </c>
      <c r="D90" s="40">
        <v>3387.08</v>
      </c>
      <c r="E90" s="40">
        <v>3387.08</v>
      </c>
      <c r="F90" s="59"/>
      <c r="G90" s="54"/>
    </row>
    <row r="91" spans="1:7" ht="122.25" customHeight="1" x14ac:dyDescent="0.25">
      <c r="A91" s="41"/>
      <c r="B91" s="46" t="s">
        <v>41</v>
      </c>
      <c r="C91" s="55">
        <v>23443641.390000001</v>
      </c>
      <c r="D91" s="55">
        <v>24127353.510000002</v>
      </c>
      <c r="E91" s="40">
        <v>24838821.41</v>
      </c>
      <c r="F91" s="63"/>
    </row>
    <row r="92" spans="1:7" ht="104.25" customHeight="1" x14ac:dyDescent="0.25">
      <c r="A92" s="41"/>
      <c r="B92" s="46" t="s">
        <v>23</v>
      </c>
      <c r="C92" s="40">
        <v>5905000</v>
      </c>
      <c r="D92" s="40">
        <v>1470000</v>
      </c>
      <c r="E92" s="40">
        <v>1470000</v>
      </c>
      <c r="F92" s="59"/>
    </row>
    <row r="93" spans="1:7" ht="104.25" customHeight="1" x14ac:dyDescent="0.25">
      <c r="A93" s="97"/>
      <c r="B93" s="99" t="s">
        <v>138</v>
      </c>
      <c r="C93" s="101">
        <v>154570171</v>
      </c>
      <c r="D93" s="101">
        <v>178535211</v>
      </c>
      <c r="E93" s="101">
        <v>189689669</v>
      </c>
      <c r="F93" s="61"/>
    </row>
    <row r="94" spans="1:7" ht="39" customHeight="1" x14ac:dyDescent="0.25">
      <c r="A94" s="98"/>
      <c r="B94" s="100"/>
      <c r="C94" s="102"/>
      <c r="D94" s="102"/>
      <c r="E94" s="102"/>
      <c r="F94" s="57"/>
    </row>
    <row r="95" spans="1:7" ht="111.75" customHeight="1" x14ac:dyDescent="0.25">
      <c r="A95" s="45"/>
      <c r="B95" s="45" t="s">
        <v>97</v>
      </c>
      <c r="C95" s="55">
        <v>53781338</v>
      </c>
      <c r="D95" s="55">
        <v>89285028</v>
      </c>
      <c r="E95" s="40">
        <v>94665605</v>
      </c>
      <c r="F95" s="61"/>
    </row>
    <row r="96" spans="1:7" ht="74.25" customHeight="1" x14ac:dyDescent="0.25">
      <c r="A96" s="41"/>
      <c r="B96" s="45" t="s">
        <v>105</v>
      </c>
      <c r="C96" s="40">
        <v>2156623.5</v>
      </c>
      <c r="D96" s="40">
        <v>2903836.04</v>
      </c>
      <c r="E96" s="40">
        <v>2903836.04</v>
      </c>
      <c r="F96" s="59"/>
    </row>
    <row r="97" spans="1:6" ht="67.5" customHeight="1" x14ac:dyDescent="0.25">
      <c r="A97" s="41"/>
      <c r="B97" s="45" t="s">
        <v>106</v>
      </c>
      <c r="C97" s="40">
        <v>6452350</v>
      </c>
      <c r="D97" s="40">
        <v>6452350</v>
      </c>
      <c r="E97" s="40">
        <v>6452350</v>
      </c>
      <c r="F97" s="59"/>
    </row>
    <row r="98" spans="1:6" ht="139.5" customHeight="1" x14ac:dyDescent="0.25">
      <c r="A98" s="47" t="s">
        <v>84</v>
      </c>
      <c r="B98" s="45" t="s">
        <v>42</v>
      </c>
      <c r="C98" s="40">
        <v>3712464</v>
      </c>
      <c r="D98" s="40">
        <v>3861060</v>
      </c>
      <c r="E98" s="40">
        <v>4014528</v>
      </c>
      <c r="F98" s="59"/>
    </row>
    <row r="99" spans="1:6" ht="121.5" customHeight="1" x14ac:dyDescent="0.25">
      <c r="A99" s="47" t="s">
        <v>111</v>
      </c>
      <c r="B99" s="45" t="s">
        <v>112</v>
      </c>
      <c r="C99" s="55">
        <v>0</v>
      </c>
      <c r="D99" s="55">
        <v>13416480</v>
      </c>
      <c r="E99" s="40">
        <v>13416480</v>
      </c>
      <c r="F99" s="56"/>
    </row>
    <row r="100" spans="1:6" ht="69" customHeight="1" x14ac:dyDescent="0.25">
      <c r="A100" s="47" t="s">
        <v>85</v>
      </c>
      <c r="B100" s="45" t="s">
        <v>44</v>
      </c>
      <c r="C100" s="55">
        <v>431170</v>
      </c>
      <c r="D100" s="55">
        <v>451128</v>
      </c>
      <c r="E100" s="40">
        <v>467460</v>
      </c>
      <c r="F100" s="56"/>
    </row>
    <row r="101" spans="1:6" ht="105" customHeight="1" x14ac:dyDescent="0.25">
      <c r="A101" s="33" t="s">
        <v>86</v>
      </c>
      <c r="B101" s="45" t="s">
        <v>110</v>
      </c>
      <c r="C101" s="55">
        <v>4723</v>
      </c>
      <c r="D101" s="55">
        <v>4957</v>
      </c>
      <c r="E101" s="40">
        <v>4415</v>
      </c>
      <c r="F101" s="56"/>
    </row>
    <row r="102" spans="1:6" ht="120.75" customHeight="1" x14ac:dyDescent="0.25">
      <c r="A102" s="48" t="s">
        <v>87</v>
      </c>
      <c r="B102" s="46" t="s">
        <v>48</v>
      </c>
      <c r="C102" s="40">
        <v>14796800</v>
      </c>
      <c r="D102" s="40">
        <v>14796800</v>
      </c>
      <c r="E102" s="40">
        <v>15056900</v>
      </c>
      <c r="F102" s="56"/>
    </row>
    <row r="103" spans="1:6" ht="71.25" customHeight="1" x14ac:dyDescent="0.25">
      <c r="A103" s="33" t="s">
        <v>88</v>
      </c>
      <c r="B103" s="45" t="s">
        <v>43</v>
      </c>
      <c r="C103" s="40">
        <v>1490622</v>
      </c>
      <c r="D103" s="40">
        <v>1490622</v>
      </c>
      <c r="E103" s="40">
        <v>1490622</v>
      </c>
      <c r="F103" s="59"/>
    </row>
    <row r="104" spans="1:6" ht="53.25" customHeight="1" x14ac:dyDescent="0.25">
      <c r="A104" s="33" t="s">
        <v>89</v>
      </c>
      <c r="B104" s="45" t="s">
        <v>98</v>
      </c>
      <c r="C104" s="40">
        <v>2304802</v>
      </c>
      <c r="D104" s="40">
        <v>2391123</v>
      </c>
      <c r="E104" s="40">
        <v>2486767</v>
      </c>
      <c r="F104" s="61"/>
    </row>
    <row r="105" spans="1:6" ht="43.5" customHeight="1" x14ac:dyDescent="0.25">
      <c r="A105" s="32" t="s">
        <v>90</v>
      </c>
      <c r="B105" s="46" t="s">
        <v>99</v>
      </c>
      <c r="C105" s="40">
        <v>357701</v>
      </c>
      <c r="D105" s="40">
        <v>353579</v>
      </c>
      <c r="E105" s="40">
        <v>353579</v>
      </c>
      <c r="F105" s="61"/>
    </row>
    <row r="106" spans="1:6" ht="43.5" customHeight="1" x14ac:dyDescent="0.25">
      <c r="A106" s="32" t="s">
        <v>117</v>
      </c>
      <c r="B106" s="32" t="s">
        <v>118</v>
      </c>
      <c r="C106" s="40">
        <f>C107+C108+C109</f>
        <v>19466905.359999999</v>
      </c>
      <c r="D106" s="40">
        <f t="shared" ref="D106:E106" si="6">D107+D108+D109</f>
        <v>20789137.199999999</v>
      </c>
      <c r="E106" s="40">
        <f t="shared" si="6"/>
        <v>20828137.199999999</v>
      </c>
      <c r="F106" s="82"/>
    </row>
    <row r="107" spans="1:6" ht="123.75" customHeight="1" x14ac:dyDescent="0.25">
      <c r="A107" s="33" t="s">
        <v>91</v>
      </c>
      <c r="B107" s="33" t="s">
        <v>47</v>
      </c>
      <c r="C107" s="40">
        <v>16848000</v>
      </c>
      <c r="D107" s="40">
        <v>19305000</v>
      </c>
      <c r="E107" s="40">
        <v>19344000</v>
      </c>
      <c r="F107" s="56"/>
    </row>
    <row r="108" spans="1:6" ht="152.25" customHeight="1" x14ac:dyDescent="0.25">
      <c r="A108" s="33" t="s">
        <v>136</v>
      </c>
      <c r="B108" s="33" t="s">
        <v>137</v>
      </c>
      <c r="C108" s="40">
        <v>371034.3</v>
      </c>
      <c r="D108" s="40">
        <v>1484137.2</v>
      </c>
      <c r="E108" s="40">
        <v>1484137.2</v>
      </c>
      <c r="F108" s="64"/>
    </row>
    <row r="109" spans="1:6" ht="61.5" customHeight="1" x14ac:dyDescent="0.25">
      <c r="A109" s="33" t="s">
        <v>153</v>
      </c>
      <c r="B109" s="33" t="s">
        <v>154</v>
      </c>
      <c r="C109" s="40">
        <v>2247871.06</v>
      </c>
      <c r="D109" s="40">
        <v>0</v>
      </c>
      <c r="E109" s="40">
        <v>0</v>
      </c>
      <c r="F109" s="62"/>
    </row>
    <row r="110" spans="1:6" ht="16.5" customHeight="1" x14ac:dyDescent="0.25">
      <c r="A110" s="33"/>
      <c r="B110" s="37" t="s">
        <v>102</v>
      </c>
      <c r="C110" s="38">
        <f>C23+C58</f>
        <v>976041533.95000005</v>
      </c>
      <c r="D110" s="65">
        <f>D23+D58</f>
        <v>851749208.18000007</v>
      </c>
      <c r="E110" s="65">
        <f>E23+E58</f>
        <v>809699401.38999999</v>
      </c>
      <c r="F110" s="59"/>
    </row>
    <row r="111" spans="1:6" ht="21" customHeight="1" x14ac:dyDescent="0.25">
      <c r="A111" s="35"/>
      <c r="D111" s="59"/>
      <c r="E111" s="59"/>
      <c r="F111" s="66"/>
    </row>
    <row r="112" spans="1:6" ht="102" customHeight="1" x14ac:dyDescent="0.25">
      <c r="A112" s="35"/>
      <c r="D112" s="59"/>
      <c r="E112" s="59"/>
      <c r="F112" s="59"/>
    </row>
    <row r="113" ht="100.5" customHeight="1" x14ac:dyDescent="0.25"/>
    <row r="114" ht="106.5" customHeight="1" x14ac:dyDescent="0.25"/>
    <row r="115" ht="132.75" customHeight="1" x14ac:dyDescent="0.25"/>
    <row r="116" ht="69" customHeight="1" x14ac:dyDescent="0.25"/>
    <row r="117" ht="120" customHeight="1" x14ac:dyDescent="0.25"/>
    <row r="118" ht="123" customHeight="1" x14ac:dyDescent="0.25"/>
    <row r="119" ht="93" customHeight="1" x14ac:dyDescent="0.25"/>
    <row r="120" ht="119.25" customHeight="1" x14ac:dyDescent="0.25"/>
    <row r="121" ht="66" customHeight="1" x14ac:dyDescent="0.25"/>
    <row r="122" ht="21" customHeight="1" x14ac:dyDescent="0.25"/>
    <row r="123" ht="52.5" customHeight="1" x14ac:dyDescent="0.25"/>
    <row r="124" ht="99" customHeight="1" x14ac:dyDescent="0.25"/>
    <row r="125" ht="127.5" customHeight="1" x14ac:dyDescent="0.25"/>
    <row r="126" ht="120.75" customHeight="1" x14ac:dyDescent="0.25"/>
    <row r="127" ht="18" customHeight="1" x14ac:dyDescent="0.25"/>
    <row r="128" hidden="1" x14ac:dyDescent="0.25"/>
    <row r="134" spans="7:7" x14ac:dyDescent="0.25">
      <c r="G134">
        <v>17457500</v>
      </c>
    </row>
  </sheetData>
  <mergeCells count="25">
    <mergeCell ref="B2:E2"/>
    <mergeCell ref="B3:E3"/>
    <mergeCell ref="B4:E4"/>
    <mergeCell ref="B5:E5"/>
    <mergeCell ref="F29:K29"/>
    <mergeCell ref="B17:E17"/>
    <mergeCell ref="B18:E18"/>
    <mergeCell ref="B16:D16"/>
    <mergeCell ref="B8:E8"/>
    <mergeCell ref="B9:E9"/>
    <mergeCell ref="B10:E10"/>
    <mergeCell ref="B11:E11"/>
    <mergeCell ref="A20:A21"/>
    <mergeCell ref="B20:B21"/>
    <mergeCell ref="B19:D19"/>
    <mergeCell ref="C20:E20"/>
    <mergeCell ref="F27:J27"/>
    <mergeCell ref="F42:J42"/>
    <mergeCell ref="F50:K50"/>
    <mergeCell ref="F33:K33"/>
    <mergeCell ref="A93:A94"/>
    <mergeCell ref="B93:B94"/>
    <mergeCell ref="C93:C94"/>
    <mergeCell ref="D93:D94"/>
    <mergeCell ref="E93:E9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rowBreaks count="4" manualBreakCount="4">
    <brk id="38" max="5" man="1"/>
    <brk id="54" max="5" man="1"/>
    <brk id="74" max="5" man="1"/>
    <brk id="9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2023-08-29T00:26:57Z</cp:lastPrinted>
  <dcterms:created xsi:type="dcterms:W3CDTF">2014-10-15T01:16:52Z</dcterms:created>
  <dcterms:modified xsi:type="dcterms:W3CDTF">2023-08-29T05:23:09Z</dcterms:modified>
</cp:coreProperties>
</file>